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72" windowWidth="19140" windowHeight="952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P11" i="1" l="1"/>
  <c r="P10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2" i="1"/>
  <c r="P9" i="1" l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  <c r="P8" i="1" l="1"/>
</calcChain>
</file>

<file path=xl/sharedStrings.xml><?xml version="1.0" encoding="utf-8"?>
<sst xmlns="http://schemas.openxmlformats.org/spreadsheetml/2006/main" count="118" uniqueCount="77">
  <si>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</si>
  <si>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</si>
  <si>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</si>
  <si>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</si>
  <si>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</si>
  <si>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</si>
  <si>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</si>
  <si>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</si>
  <si>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</si>
  <si>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</si>
  <si>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</si>
  <si>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</si>
  <si>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</si>
  <si>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</si>
  <si>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</si>
  <si>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</si>
  <si>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</si>
  <si>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</si>
  <si>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</si>
  <si>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</si>
  <si>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</si>
  <si>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</si>
  <si>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</si>
  <si>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</si>
  <si>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</si>
  <si>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</si>
  <si>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</si>
  <si>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</si>
  <si>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</si>
  <si>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</si>
  <si>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</si>
  <si>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</si>
  <si>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</si>
  <si>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</si>
  <si>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</si>
  <si>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</si>
  <si>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</si>
  <si>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</si>
  <si>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</si>
  <si>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</si>
  <si>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</si>
  <si>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</si>
  <si>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</si>
  <si>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</si>
  <si>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</si>
  <si>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</si>
  <si>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</si>
  <si>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</si>
  <si>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</si>
  <si>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</si>
  <si>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</si>
  <si>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F</t>
  </si>
  <si>
    <t>C</t>
  </si>
  <si>
    <t>B+</t>
  </si>
  <si>
    <t>B</t>
  </si>
  <si>
    <t>D</t>
  </si>
  <si>
    <t>D+</t>
  </si>
  <si>
    <t>D‐</t>
  </si>
  <si>
    <t>A‐</t>
  </si>
  <si>
    <t>B‐</t>
  </si>
  <si>
    <t>C‐</t>
  </si>
  <si>
    <t>Homicide rate</t>
  </si>
  <si>
    <t>Brady grade</t>
  </si>
  <si>
    <t>Brady score</t>
  </si>
  <si>
    <t>Brady score &amp; grade: http://www.bradycampaign.org/sites/default/files/SCGLM-Final10-spreads-points.pdf (2013 data)</t>
  </si>
  <si>
    <t>Washington, D.C. Brady score &amp; grade: My own estimate, based on Brady's procedures, and likely an underestimate</t>
  </si>
  <si>
    <t>Jurisdiction</t>
  </si>
  <si>
    <t>Homicide rate: Proquest Statistical Abstract of the United States, 2015 (2012 data, from Justice Department)</t>
  </si>
  <si>
    <t>Gun accident rate</t>
  </si>
  <si>
    <t>Sum</t>
  </si>
  <si>
    <t>Gun accident rate: CDC WISQARS Fatal Injury Reports, 1999-2013, for National, Regional, and States (2011-13 data)</t>
  </si>
  <si>
    <t>&lt;---   Correlation between just the intentional homicide rate and the Brady score: =CORREL(B2:B52,E2:E52)</t>
  </si>
  <si>
    <t>&lt;---   Correlation between the homicide rate, including gun accidents, and the Brady score: =CORREL(D2:D52,E2:E52)</t>
  </si>
  <si>
    <t>Nat'l Journal score</t>
  </si>
  <si>
    <t>&lt;---   Correlation between the homicide rate, including gun accidents, and the Nat'l J. score: =CORREL(D2:D52,N2:N52)</t>
  </si>
  <si>
    <t>&lt;---   Correlation between just the intentional homicide rate and the Nat'l J. score: =CORREL(D2:D52,N2:N52)</t>
  </si>
  <si>
    <t>(Hidden colums G through M are the components of the National Journal score)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</si>
</sst>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ont="1" applyAlignment="1">
      <alignment vertical="center"/>
    </xf>
    <xf numFmtId="164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/>
    <xf numFmtId="164" fontId="0" fillId="0" borderId="0" xfId="0" applyNumberFormat="1" applyFont="1" applyAlignment="1">
      <alignment horizontal="right"/>
    </xf>
    <xf numFmtId="0" fontId="0" fillId="0" borderId="0" xfId="0" applyAlignment="1"/>
    <xf numFmtId="164" fontId="0" fillId="0" borderId="0" xfId="0" applyNumberFormat="1" applyAlignment="1"/>
    <xf numFmtId="0" fontId="0" fillId="0" borderId="0" xfId="0" applyFont="1" applyAlignment="1">
      <alignment horizontal="justify"/>
    </xf>
    <xf numFmtId="0" fontId="0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05511811023622E-2"/>
          <c:y val="4.9198043645094315E-2"/>
          <c:w val="0.89442883191789579"/>
          <c:h val="0.9321569221812443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Sheet1!$D$2:$D$52</c:f>
              <c:numCache>
                <c:formatCode>0.0</c:formatCode>
                <c:ptCount val="51"/>
                <c:pt idx="0">
                  <c:v>7.54</c:v>
                </c:pt>
                <c:pt idx="1">
                  <c:v>4.0999999999999996</c:v>
                </c:pt>
                <c:pt idx="2">
                  <c:v>5.6</c:v>
                </c:pt>
                <c:pt idx="3">
                  <c:v>6.3100000000000005</c:v>
                </c:pt>
                <c:pt idx="4">
                  <c:v>5.08</c:v>
                </c:pt>
                <c:pt idx="5">
                  <c:v>3.2800000000000002</c:v>
                </c:pt>
                <c:pt idx="6">
                  <c:v>4.0999999999999996</c:v>
                </c:pt>
                <c:pt idx="7">
                  <c:v>13.9</c:v>
                </c:pt>
                <c:pt idx="8">
                  <c:v>6.2</c:v>
                </c:pt>
                <c:pt idx="9">
                  <c:v>5.33</c:v>
                </c:pt>
                <c:pt idx="10">
                  <c:v>6.19</c:v>
                </c:pt>
                <c:pt idx="11">
                  <c:v>2.1</c:v>
                </c:pt>
                <c:pt idx="12">
                  <c:v>2.1800000000000002</c:v>
                </c:pt>
                <c:pt idx="13">
                  <c:v>5.9399999999999995</c:v>
                </c:pt>
                <c:pt idx="14">
                  <c:v>4.92</c:v>
                </c:pt>
                <c:pt idx="15">
                  <c:v>1.61</c:v>
                </c:pt>
                <c:pt idx="16">
                  <c:v>3.1</c:v>
                </c:pt>
                <c:pt idx="17">
                  <c:v>4.9000000000000004</c:v>
                </c:pt>
                <c:pt idx="18">
                  <c:v>11.55</c:v>
                </c:pt>
                <c:pt idx="19">
                  <c:v>1.9</c:v>
                </c:pt>
                <c:pt idx="20">
                  <c:v>6.37</c:v>
                </c:pt>
                <c:pt idx="21">
                  <c:v>1.8</c:v>
                </c:pt>
                <c:pt idx="22">
                  <c:v>7.09</c:v>
                </c:pt>
                <c:pt idx="23">
                  <c:v>1.8800000000000001</c:v>
                </c:pt>
                <c:pt idx="24">
                  <c:v>8.0500000000000007</c:v>
                </c:pt>
                <c:pt idx="25">
                  <c:v>6.83</c:v>
                </c:pt>
                <c:pt idx="26">
                  <c:v>3.1300000000000003</c:v>
                </c:pt>
                <c:pt idx="27">
                  <c:v>3.19</c:v>
                </c:pt>
                <c:pt idx="28">
                  <c:v>4.63</c:v>
                </c:pt>
                <c:pt idx="29">
                  <c:v>1.1000000000000001</c:v>
                </c:pt>
                <c:pt idx="30">
                  <c:v>4.4000000000000004</c:v>
                </c:pt>
                <c:pt idx="31">
                  <c:v>5.6</c:v>
                </c:pt>
                <c:pt idx="32">
                  <c:v>3.52</c:v>
                </c:pt>
                <c:pt idx="33">
                  <c:v>5.19</c:v>
                </c:pt>
                <c:pt idx="34">
                  <c:v>4</c:v>
                </c:pt>
                <c:pt idx="35">
                  <c:v>4.4399999999999995</c:v>
                </c:pt>
                <c:pt idx="36">
                  <c:v>6.09</c:v>
                </c:pt>
                <c:pt idx="37">
                  <c:v>2.5299999999999998</c:v>
                </c:pt>
                <c:pt idx="38">
                  <c:v>5.6800000000000006</c:v>
                </c:pt>
                <c:pt idx="39">
                  <c:v>3.2</c:v>
                </c:pt>
                <c:pt idx="40">
                  <c:v>7.3100000000000005</c:v>
                </c:pt>
                <c:pt idx="41">
                  <c:v>3</c:v>
                </c:pt>
                <c:pt idx="42">
                  <c:v>6.37</c:v>
                </c:pt>
                <c:pt idx="43">
                  <c:v>4.58</c:v>
                </c:pt>
                <c:pt idx="44">
                  <c:v>1.8</c:v>
                </c:pt>
                <c:pt idx="45">
                  <c:v>1.3</c:v>
                </c:pt>
                <c:pt idx="46">
                  <c:v>3.9299999999999997</c:v>
                </c:pt>
                <c:pt idx="47">
                  <c:v>3.12</c:v>
                </c:pt>
                <c:pt idx="48">
                  <c:v>4.13</c:v>
                </c:pt>
                <c:pt idx="49">
                  <c:v>3.09</c:v>
                </c:pt>
                <c:pt idx="50">
                  <c:v>2.4</c:v>
                </c:pt>
              </c:numCache>
            </c:numRef>
          </c:xVal>
          <c:yVal>
            <c:numRef>
              <c:f>Sheet1!$E$2:$E$52</c:f>
              <c:numCache>
                <c:formatCode>0.0</c:formatCode>
                <c:ptCount val="51"/>
                <c:pt idx="0">
                  <c:v>3.5</c:v>
                </c:pt>
                <c:pt idx="1">
                  <c:v>-7</c:v>
                </c:pt>
                <c:pt idx="2">
                  <c:v>-8</c:v>
                </c:pt>
                <c:pt idx="3">
                  <c:v>1</c:v>
                </c:pt>
                <c:pt idx="4">
                  <c:v>75</c:v>
                </c:pt>
                <c:pt idx="5">
                  <c:v>14.5</c:v>
                </c:pt>
                <c:pt idx="6">
                  <c:v>70</c:v>
                </c:pt>
                <c:pt idx="7">
                  <c:v>50</c:v>
                </c:pt>
                <c:pt idx="8">
                  <c:v>34.5</c:v>
                </c:pt>
                <c:pt idx="9">
                  <c:v>3</c:v>
                </c:pt>
                <c:pt idx="10">
                  <c:v>2</c:v>
                </c:pt>
                <c:pt idx="11">
                  <c:v>58.5</c:v>
                </c:pt>
                <c:pt idx="12">
                  <c:v>0</c:v>
                </c:pt>
                <c:pt idx="13">
                  <c:v>45</c:v>
                </c:pt>
                <c:pt idx="14">
                  <c:v>4.5</c:v>
                </c:pt>
                <c:pt idx="15">
                  <c:v>14</c:v>
                </c:pt>
                <c:pt idx="16">
                  <c:v>-4</c:v>
                </c:pt>
                <c:pt idx="17">
                  <c:v>-3.5</c:v>
                </c:pt>
                <c:pt idx="18">
                  <c:v>-2</c:v>
                </c:pt>
                <c:pt idx="19">
                  <c:v>3</c:v>
                </c:pt>
                <c:pt idx="20">
                  <c:v>66.5</c:v>
                </c:pt>
                <c:pt idx="21">
                  <c:v>60.5</c:v>
                </c:pt>
                <c:pt idx="22">
                  <c:v>15</c:v>
                </c:pt>
                <c:pt idx="23">
                  <c:v>19.5</c:v>
                </c:pt>
                <c:pt idx="24">
                  <c:v>-4</c:v>
                </c:pt>
                <c:pt idx="25">
                  <c:v>-0.5</c:v>
                </c:pt>
                <c:pt idx="26">
                  <c:v>-3</c:v>
                </c:pt>
                <c:pt idx="27">
                  <c:v>6.5</c:v>
                </c:pt>
                <c:pt idx="28">
                  <c:v>1.5</c:v>
                </c:pt>
                <c:pt idx="29">
                  <c:v>5.5</c:v>
                </c:pt>
                <c:pt idx="30">
                  <c:v>68.5</c:v>
                </c:pt>
                <c:pt idx="31">
                  <c:v>0</c:v>
                </c:pt>
                <c:pt idx="32">
                  <c:v>65.5</c:v>
                </c:pt>
                <c:pt idx="33">
                  <c:v>1.5</c:v>
                </c:pt>
                <c:pt idx="34">
                  <c:v>2</c:v>
                </c:pt>
                <c:pt idx="35">
                  <c:v>10</c:v>
                </c:pt>
                <c:pt idx="36">
                  <c:v>1</c:v>
                </c:pt>
                <c:pt idx="37">
                  <c:v>11</c:v>
                </c:pt>
                <c:pt idx="38">
                  <c:v>20</c:v>
                </c:pt>
                <c:pt idx="39">
                  <c:v>41.5</c:v>
                </c:pt>
                <c:pt idx="40">
                  <c:v>1</c:v>
                </c:pt>
                <c:pt idx="41">
                  <c:v>-4.5</c:v>
                </c:pt>
                <c:pt idx="42">
                  <c:v>2</c:v>
                </c:pt>
                <c:pt idx="43">
                  <c:v>1.5</c:v>
                </c:pt>
                <c:pt idx="44">
                  <c:v>-2</c:v>
                </c:pt>
                <c:pt idx="45">
                  <c:v>-4</c:v>
                </c:pt>
                <c:pt idx="46">
                  <c:v>7</c:v>
                </c:pt>
                <c:pt idx="47">
                  <c:v>19.5</c:v>
                </c:pt>
                <c:pt idx="48">
                  <c:v>3</c:v>
                </c:pt>
                <c:pt idx="49">
                  <c:v>13</c:v>
                </c:pt>
                <c:pt idx="50">
                  <c:v>-5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195008"/>
        <c:axId val="103196544"/>
      </c:scatterChart>
      <c:valAx>
        <c:axId val="103195008"/>
        <c:scaling>
          <c:orientation val="minMax"/>
        </c:scaling>
        <c:delete val="0"/>
        <c:axPos val="b"/>
        <c:numFmt formatCode="0.0" sourceLinked="1"/>
        <c:majorTickMark val="out"/>
        <c:minorTickMark val="none"/>
        <c:tickLblPos val="nextTo"/>
        <c:crossAx val="103196544"/>
        <c:crosses val="autoZero"/>
        <c:crossBetween val="midCat"/>
      </c:valAx>
      <c:valAx>
        <c:axId val="103196544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031950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14</xdr:row>
      <xdr:rowOff>41910</xdr:rowOff>
    </xdr:from>
    <xdr:to>
      <xdr:col>17</xdr:col>
      <xdr:colOff>7620</xdr:colOff>
      <xdr:row>30</xdr:row>
      <xdr:rowOff>175260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workbookViewId="0">
      <selection activeCell="F7" sqref="F7"/>
    </sheetView>
  </sheetViews>
  <sheetFormatPr defaultColWidth="12.5546875" defaultRowHeight="19.95" customHeight="1" x14ac:dyDescent="0.3"/>
  <cols>
    <col min="1" max="1" width="12.5546875" style="1"/>
    <col min="2" max="2" width="12.5546875" style="2"/>
    <col min="3" max="3" width="15.77734375" style="2" customWidth="1"/>
    <col min="4" max="5" width="12.5546875" style="2"/>
    <col min="6" max="6" width="12.5546875" style="1"/>
    <col min="7" max="13" width="3.77734375" hidden="1" customWidth="1"/>
    <col min="14" max="14" width="12.44140625" customWidth="1"/>
    <col min="15" max="15" width="12.5546875" style="1"/>
    <col min="16" max="16" width="12.5546875" style="5"/>
    <col min="17" max="17" width="98.88671875" style="1" customWidth="1"/>
    <col min="18" max="16384" width="12.5546875" style="1"/>
  </cols>
  <sheetData>
    <row r="1" spans="1:17" ht="19.95" customHeight="1" x14ac:dyDescent="0.3">
      <c r="A1" s="6" t="s">
        <v>66</v>
      </c>
      <c r="B1" s="7" t="s">
        <v>61</v>
      </c>
      <c r="C1" s="7" t="s">
        <v>68</v>
      </c>
      <c r="D1" s="7" t="s">
        <v>69</v>
      </c>
      <c r="E1" s="7" t="s">
        <v>63</v>
      </c>
      <c r="F1" s="6" t="s">
        <v>62</v>
      </c>
      <c r="G1" s="7"/>
      <c r="N1" t="s">
        <v>73</v>
      </c>
      <c r="Q1" s="1" t="s">
        <v>76</v>
      </c>
    </row>
    <row r="2" spans="1:17" ht="19.95" customHeight="1" x14ac:dyDescent="0.3">
      <c r="A2" s="6" t="s">
        <v>0</v>
      </c>
      <c r="B2" s="7">
        <v>7.1</v>
      </c>
      <c r="C2" s="8">
        <v>0.44</v>
      </c>
      <c r="D2" s="9">
        <f>B2+C2</f>
        <v>7.54</v>
      </c>
      <c r="E2" s="7">
        <v>3.5</v>
      </c>
      <c r="F2" s="10" t="s">
        <v>57</v>
      </c>
      <c r="G2">
        <v>0</v>
      </c>
      <c r="H2">
        <v>0</v>
      </c>
      <c r="I2">
        <v>0</v>
      </c>
      <c r="J2">
        <v>0</v>
      </c>
      <c r="K2">
        <v>0.5</v>
      </c>
      <c r="L2">
        <v>0</v>
      </c>
      <c r="M2">
        <v>0</v>
      </c>
      <c r="N2">
        <f>SUM(G2:M2)</f>
        <v>0.5</v>
      </c>
      <c r="O2" s="4"/>
      <c r="Q2" s="1" t="s">
        <v>67</v>
      </c>
    </row>
    <row r="3" spans="1:17" ht="19.95" customHeight="1" x14ac:dyDescent="0.3">
      <c r="A3" s="6" t="s">
        <v>1</v>
      </c>
      <c r="B3" s="7">
        <v>4.0999999999999996</v>
      </c>
      <c r="C3" s="8">
        <v>0</v>
      </c>
      <c r="D3" s="9">
        <f>B3+C3</f>
        <v>4.0999999999999996</v>
      </c>
      <c r="E3" s="7">
        <v>-7</v>
      </c>
      <c r="F3" s="10" t="s">
        <v>51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f>SUM(G3:M3)</f>
        <v>0</v>
      </c>
      <c r="O3" s="4"/>
      <c r="Q3" s="1" t="s">
        <v>64</v>
      </c>
    </row>
    <row r="4" spans="1:17" ht="19.95" customHeight="1" x14ac:dyDescent="0.3">
      <c r="A4" s="6" t="s">
        <v>2</v>
      </c>
      <c r="B4" s="7">
        <v>5.5</v>
      </c>
      <c r="C4" s="8">
        <v>0.1</v>
      </c>
      <c r="D4" s="9">
        <f>B4+C4</f>
        <v>5.6</v>
      </c>
      <c r="E4" s="7">
        <v>-8</v>
      </c>
      <c r="F4" s="10" t="s">
        <v>51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f>SUM(G4:M4)</f>
        <v>0</v>
      </c>
      <c r="O4" s="4"/>
      <c r="Q4" s="1" t="s">
        <v>65</v>
      </c>
    </row>
    <row r="5" spans="1:17" ht="19.95" customHeight="1" x14ac:dyDescent="0.3">
      <c r="A5" s="6" t="s">
        <v>3</v>
      </c>
      <c r="B5" s="7">
        <v>5.9</v>
      </c>
      <c r="C5" s="8">
        <v>0.41</v>
      </c>
      <c r="D5" s="9">
        <f>B5+C5</f>
        <v>6.3100000000000005</v>
      </c>
      <c r="E5" s="7">
        <v>1</v>
      </c>
      <c r="F5" s="10" t="s">
        <v>51</v>
      </c>
      <c r="G5">
        <v>0</v>
      </c>
      <c r="H5">
        <v>0</v>
      </c>
      <c r="I5">
        <v>0</v>
      </c>
      <c r="J5">
        <v>0</v>
      </c>
      <c r="K5">
        <v>0.5</v>
      </c>
      <c r="L5">
        <v>1</v>
      </c>
      <c r="M5">
        <v>0</v>
      </c>
      <c r="N5">
        <f>SUM(G5:M5)</f>
        <v>1.5</v>
      </c>
      <c r="O5" s="4"/>
      <c r="Q5" s="1" t="s">
        <v>70</v>
      </c>
    </row>
    <row r="6" spans="1:17" ht="19.95" customHeight="1" x14ac:dyDescent="0.3">
      <c r="A6" s="6" t="s">
        <v>4</v>
      </c>
      <c r="B6" s="7">
        <v>5</v>
      </c>
      <c r="C6" s="8">
        <v>0.08</v>
      </c>
      <c r="D6" s="9">
        <f>B6+C6</f>
        <v>5.08</v>
      </c>
      <c r="E6" s="7">
        <v>75</v>
      </c>
      <c r="F6" s="10" t="s">
        <v>58</v>
      </c>
      <c r="G6">
        <v>1</v>
      </c>
      <c r="H6">
        <v>1</v>
      </c>
      <c r="I6">
        <v>1</v>
      </c>
      <c r="J6">
        <v>1</v>
      </c>
      <c r="K6">
        <v>1</v>
      </c>
      <c r="L6">
        <v>1</v>
      </c>
      <c r="M6">
        <v>1</v>
      </c>
      <c r="N6">
        <f>SUM(G6:M6)</f>
        <v>7</v>
      </c>
      <c r="O6" s="4"/>
    </row>
    <row r="7" spans="1:17" ht="19.95" customHeight="1" x14ac:dyDescent="0.3">
      <c r="A7" s="6" t="s">
        <v>5</v>
      </c>
      <c r="B7" s="7">
        <v>3.1</v>
      </c>
      <c r="C7" s="8">
        <v>0.18</v>
      </c>
      <c r="D7" s="9">
        <f>B7+C7</f>
        <v>3.2800000000000002</v>
      </c>
      <c r="E7" s="7">
        <v>14.5</v>
      </c>
      <c r="F7" s="10" t="s">
        <v>52</v>
      </c>
      <c r="G7">
        <v>0</v>
      </c>
      <c r="H7">
        <v>1</v>
      </c>
      <c r="I7">
        <v>0</v>
      </c>
      <c r="J7">
        <v>0</v>
      </c>
      <c r="K7">
        <v>0.5</v>
      </c>
      <c r="L7">
        <v>0</v>
      </c>
      <c r="M7">
        <v>0</v>
      </c>
      <c r="N7">
        <f>SUM(G7:M7)</f>
        <v>1.5</v>
      </c>
      <c r="O7" s="4"/>
    </row>
    <row r="8" spans="1:17" ht="19.95" customHeight="1" x14ac:dyDescent="0.3">
      <c r="A8" s="6" t="s">
        <v>6</v>
      </c>
      <c r="B8" s="7">
        <v>4.0999999999999996</v>
      </c>
      <c r="C8" s="8">
        <v>0</v>
      </c>
      <c r="D8" s="9">
        <f>B8+C8</f>
        <v>4.0999999999999996</v>
      </c>
      <c r="E8" s="7">
        <v>70</v>
      </c>
      <c r="F8" s="10" t="s">
        <v>58</v>
      </c>
      <c r="G8">
        <v>1</v>
      </c>
      <c r="H8">
        <v>1</v>
      </c>
      <c r="I8">
        <v>0</v>
      </c>
      <c r="J8">
        <v>1</v>
      </c>
      <c r="K8">
        <v>1</v>
      </c>
      <c r="L8">
        <v>0.5</v>
      </c>
      <c r="M8">
        <v>0</v>
      </c>
      <c r="N8">
        <f>SUM(G8:M8)</f>
        <v>4.5</v>
      </c>
      <c r="O8" s="4"/>
      <c r="P8" s="5">
        <f>CORREL(D2:D52,E2:E52)</f>
        <v>3.1977418806808364E-2</v>
      </c>
      <c r="Q8" s="1" t="s">
        <v>72</v>
      </c>
    </row>
    <row r="9" spans="1:17" ht="19.95" customHeight="1" x14ac:dyDescent="0.3">
      <c r="A9" s="6" t="s">
        <v>50</v>
      </c>
      <c r="B9" s="7">
        <v>13.9</v>
      </c>
      <c r="C9" s="8">
        <v>0</v>
      </c>
      <c r="D9" s="9">
        <f>B9+C9</f>
        <v>13.9</v>
      </c>
      <c r="E9" s="7">
        <v>50</v>
      </c>
      <c r="F9" s="10" t="s">
        <v>54</v>
      </c>
      <c r="G9">
        <v>0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f>SUM(G9:M9)</f>
        <v>6</v>
      </c>
      <c r="O9" s="4"/>
      <c r="P9" s="5">
        <f>CORREL(B2:B52,E2:E52)</f>
        <v>6.55106778785913E-2</v>
      </c>
      <c r="Q9" s="1" t="s">
        <v>71</v>
      </c>
    </row>
    <row r="10" spans="1:17" ht="19.95" customHeight="1" x14ac:dyDescent="0.3">
      <c r="A10" s="6" t="s">
        <v>7</v>
      </c>
      <c r="B10" s="7">
        <v>6.2</v>
      </c>
      <c r="C10" s="8">
        <v>0</v>
      </c>
      <c r="D10" s="9">
        <f>B10+C10</f>
        <v>6.2</v>
      </c>
      <c r="E10" s="7">
        <v>34.5</v>
      </c>
      <c r="F10" s="10" t="s">
        <v>59</v>
      </c>
      <c r="G10">
        <v>0</v>
      </c>
      <c r="H10">
        <v>1</v>
      </c>
      <c r="I10">
        <v>0</v>
      </c>
      <c r="J10">
        <v>1</v>
      </c>
      <c r="K10">
        <v>1</v>
      </c>
      <c r="L10">
        <v>0</v>
      </c>
      <c r="M10">
        <v>0</v>
      </c>
      <c r="N10">
        <f>SUM(G10:M10)</f>
        <v>3</v>
      </c>
      <c r="O10" s="4"/>
      <c r="P10" s="5">
        <f>CORREL(D2:D52,N2:N52)</f>
        <v>1.7824087360424512E-2</v>
      </c>
      <c r="Q10" s="1" t="s">
        <v>74</v>
      </c>
    </row>
    <row r="11" spans="1:17" ht="19.95" customHeight="1" x14ac:dyDescent="0.3">
      <c r="A11" s="6" t="s">
        <v>8</v>
      </c>
      <c r="B11" s="7">
        <v>5.2</v>
      </c>
      <c r="C11" s="8">
        <v>0.13</v>
      </c>
      <c r="D11" s="9">
        <f>B11+C11</f>
        <v>5.33</v>
      </c>
      <c r="E11" s="7">
        <v>3</v>
      </c>
      <c r="F11" s="10" t="s">
        <v>51</v>
      </c>
      <c r="G11">
        <v>0</v>
      </c>
      <c r="H11">
        <v>0</v>
      </c>
      <c r="I11">
        <v>0</v>
      </c>
      <c r="J11">
        <v>0</v>
      </c>
      <c r="K11">
        <v>0</v>
      </c>
      <c r="L11">
        <v>1</v>
      </c>
      <c r="M11">
        <v>1</v>
      </c>
      <c r="N11">
        <f>SUM(G11:M11)</f>
        <v>2</v>
      </c>
      <c r="O11" s="4"/>
      <c r="P11" s="5">
        <f>CORREL(B2:B52,N2:N52)</f>
        <v>5.1124128414764027E-2</v>
      </c>
      <c r="Q11" s="1" t="s">
        <v>75</v>
      </c>
    </row>
    <row r="12" spans="1:17" ht="19.95" customHeight="1" x14ac:dyDescent="0.3">
      <c r="A12" s="6" t="s">
        <v>9</v>
      </c>
      <c r="B12" s="7">
        <v>5.9</v>
      </c>
      <c r="C12" s="8">
        <v>0.28999999999999998</v>
      </c>
      <c r="D12" s="9">
        <f>B12+C12</f>
        <v>6.19</v>
      </c>
      <c r="E12" s="7">
        <v>2</v>
      </c>
      <c r="F12" s="10" t="s">
        <v>51</v>
      </c>
      <c r="G12">
        <v>0</v>
      </c>
      <c r="H12">
        <v>0</v>
      </c>
      <c r="I12">
        <v>0</v>
      </c>
      <c r="J12">
        <v>0</v>
      </c>
      <c r="K12">
        <v>0.5</v>
      </c>
      <c r="L12">
        <v>0.5</v>
      </c>
      <c r="M12">
        <v>0</v>
      </c>
      <c r="N12">
        <f>SUM(G12:M12)</f>
        <v>1</v>
      </c>
      <c r="O12" s="4"/>
    </row>
    <row r="13" spans="1:17" ht="19.95" customHeight="1" x14ac:dyDescent="0.3">
      <c r="A13" s="6" t="s">
        <v>10</v>
      </c>
      <c r="B13" s="7">
        <v>2.1</v>
      </c>
      <c r="C13" s="8">
        <v>0</v>
      </c>
      <c r="D13" s="9">
        <f>B13+C13</f>
        <v>2.1</v>
      </c>
      <c r="E13" s="7">
        <v>58.5</v>
      </c>
      <c r="F13" s="10" t="s">
        <v>53</v>
      </c>
      <c r="G13">
        <v>1</v>
      </c>
      <c r="H13">
        <v>1</v>
      </c>
      <c r="I13">
        <v>1</v>
      </c>
      <c r="J13">
        <v>1</v>
      </c>
      <c r="K13">
        <v>1</v>
      </c>
      <c r="L13">
        <v>1</v>
      </c>
      <c r="M13">
        <v>1</v>
      </c>
      <c r="N13">
        <f>SUM(G13:M13)</f>
        <v>7</v>
      </c>
      <c r="O13" s="4"/>
    </row>
    <row r="14" spans="1:17" ht="19.95" customHeight="1" x14ac:dyDescent="0.3">
      <c r="A14" s="6" t="s">
        <v>11</v>
      </c>
      <c r="B14" s="7">
        <v>1.8</v>
      </c>
      <c r="C14" s="8">
        <v>0.38</v>
      </c>
      <c r="D14" s="9">
        <f>B14+C14</f>
        <v>2.1800000000000002</v>
      </c>
      <c r="E14" s="7">
        <v>0</v>
      </c>
      <c r="F14" s="10" t="s">
        <v>51</v>
      </c>
      <c r="G14">
        <v>0</v>
      </c>
      <c r="H14">
        <v>0</v>
      </c>
      <c r="I14">
        <v>0</v>
      </c>
      <c r="J14">
        <v>1</v>
      </c>
      <c r="K14">
        <v>0</v>
      </c>
      <c r="L14">
        <v>0</v>
      </c>
      <c r="M14">
        <v>0</v>
      </c>
      <c r="N14">
        <f>SUM(G14:M14)</f>
        <v>1</v>
      </c>
      <c r="O14" s="4"/>
    </row>
    <row r="15" spans="1:17" ht="19.95" customHeight="1" x14ac:dyDescent="0.3">
      <c r="A15" s="6" t="s">
        <v>12</v>
      </c>
      <c r="B15" s="7">
        <v>5.8</v>
      </c>
      <c r="C15" s="8">
        <v>0.14000000000000001</v>
      </c>
      <c r="D15" s="9">
        <f>B15+C15</f>
        <v>5.9399999999999995</v>
      </c>
      <c r="E15" s="7">
        <v>45</v>
      </c>
      <c r="F15" s="10" t="s">
        <v>54</v>
      </c>
      <c r="G15">
        <v>1</v>
      </c>
      <c r="H15">
        <v>1</v>
      </c>
      <c r="I15">
        <v>0</v>
      </c>
      <c r="J15">
        <v>1</v>
      </c>
      <c r="K15">
        <v>0.5</v>
      </c>
      <c r="L15">
        <v>1</v>
      </c>
      <c r="M15">
        <v>1</v>
      </c>
      <c r="N15">
        <f>SUM(G15:M15)</f>
        <v>5.5</v>
      </c>
      <c r="O15" s="4"/>
    </row>
    <row r="16" spans="1:17" ht="19.95" customHeight="1" x14ac:dyDescent="0.3">
      <c r="A16" s="6" t="s">
        <v>13</v>
      </c>
      <c r="B16" s="7">
        <v>4.7</v>
      </c>
      <c r="C16" s="8">
        <v>0.22</v>
      </c>
      <c r="D16" s="9">
        <f>B16+C16</f>
        <v>4.92</v>
      </c>
      <c r="E16" s="7">
        <v>4.5</v>
      </c>
      <c r="F16" s="10" t="s">
        <v>57</v>
      </c>
      <c r="G16">
        <v>0</v>
      </c>
      <c r="H16">
        <v>0</v>
      </c>
      <c r="I16">
        <v>0</v>
      </c>
      <c r="J16">
        <v>0</v>
      </c>
      <c r="K16">
        <v>0.5</v>
      </c>
      <c r="L16">
        <v>0.5</v>
      </c>
      <c r="M16">
        <v>0</v>
      </c>
      <c r="N16">
        <f>SUM(G16:M16)</f>
        <v>1</v>
      </c>
      <c r="O16" s="4"/>
    </row>
    <row r="17" spans="1:16" ht="19.95" customHeight="1" x14ac:dyDescent="0.3">
      <c r="A17" s="6" t="s">
        <v>14</v>
      </c>
      <c r="B17" s="7">
        <v>1.5</v>
      </c>
      <c r="C17" s="8">
        <v>0.11</v>
      </c>
      <c r="D17" s="9">
        <f>B17+C17</f>
        <v>1.61</v>
      </c>
      <c r="E17" s="7">
        <v>14</v>
      </c>
      <c r="F17" s="10" t="s">
        <v>60</v>
      </c>
      <c r="G17">
        <v>1</v>
      </c>
      <c r="H17">
        <v>1</v>
      </c>
      <c r="I17">
        <v>0</v>
      </c>
      <c r="J17">
        <v>1</v>
      </c>
      <c r="K17">
        <v>0.5</v>
      </c>
      <c r="L17">
        <v>0.5</v>
      </c>
      <c r="M17">
        <v>1</v>
      </c>
      <c r="N17">
        <f>SUM(G17:M17)</f>
        <v>5</v>
      </c>
      <c r="O17" s="4"/>
    </row>
    <row r="18" spans="1:16" ht="19.95" customHeight="1" x14ac:dyDescent="0.3">
      <c r="A18" s="6" t="s">
        <v>15</v>
      </c>
      <c r="B18" s="7">
        <v>2.9</v>
      </c>
      <c r="C18" s="8">
        <v>0.2</v>
      </c>
      <c r="D18" s="9">
        <f>B18+C18</f>
        <v>3.1</v>
      </c>
      <c r="E18" s="7">
        <v>-4</v>
      </c>
      <c r="F18" s="10" t="s">
        <v>51</v>
      </c>
      <c r="G18">
        <v>0</v>
      </c>
      <c r="H18">
        <v>0</v>
      </c>
      <c r="I18">
        <v>0</v>
      </c>
      <c r="J18">
        <v>0</v>
      </c>
      <c r="K18">
        <v>0.5</v>
      </c>
      <c r="L18">
        <v>0</v>
      </c>
      <c r="M18">
        <v>0</v>
      </c>
      <c r="N18">
        <f>SUM(G18:M18)</f>
        <v>0.5</v>
      </c>
      <c r="O18" s="4"/>
    </row>
    <row r="19" spans="1:16" ht="19.95" customHeight="1" x14ac:dyDescent="0.3">
      <c r="A19" s="6" t="s">
        <v>16</v>
      </c>
      <c r="B19" s="7">
        <v>4.5</v>
      </c>
      <c r="C19" s="8">
        <v>0.4</v>
      </c>
      <c r="D19" s="9">
        <f>B19+C19</f>
        <v>4.9000000000000004</v>
      </c>
      <c r="E19" s="7">
        <v>-3.5</v>
      </c>
      <c r="F19" s="10" t="s">
        <v>51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>SUM(G19:M19)</f>
        <v>0</v>
      </c>
      <c r="O19" s="4"/>
    </row>
    <row r="20" spans="1:16" ht="19.95" customHeight="1" x14ac:dyDescent="0.3">
      <c r="A20" s="6" t="s">
        <v>17</v>
      </c>
      <c r="B20" s="7">
        <v>10.8</v>
      </c>
      <c r="C20" s="8">
        <v>0.75</v>
      </c>
      <c r="D20" s="9">
        <f>B20+C20</f>
        <v>11.55</v>
      </c>
      <c r="E20" s="7">
        <v>-2</v>
      </c>
      <c r="F20" s="10" t="s">
        <v>51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f>SUM(G20:M20)</f>
        <v>0</v>
      </c>
      <c r="O20" s="4"/>
    </row>
    <row r="21" spans="1:16" ht="19.95" customHeight="1" x14ac:dyDescent="0.3">
      <c r="A21" s="6" t="s">
        <v>18</v>
      </c>
      <c r="B21" s="7">
        <v>1.9</v>
      </c>
      <c r="C21" s="8">
        <v>0</v>
      </c>
      <c r="D21" s="9">
        <f>B21+C21</f>
        <v>1.9</v>
      </c>
      <c r="E21" s="7">
        <v>3</v>
      </c>
      <c r="F21" s="10" t="s">
        <v>51</v>
      </c>
      <c r="G21">
        <v>0</v>
      </c>
      <c r="H21">
        <v>0</v>
      </c>
      <c r="I21">
        <v>0</v>
      </c>
      <c r="J21">
        <v>1</v>
      </c>
      <c r="K21">
        <v>0.5</v>
      </c>
      <c r="L21">
        <v>0</v>
      </c>
      <c r="M21">
        <v>0</v>
      </c>
      <c r="N21">
        <f>SUM(G21:M21)</f>
        <v>1.5</v>
      </c>
      <c r="O21" s="4"/>
    </row>
    <row r="22" spans="1:16" ht="19.95" customHeight="1" x14ac:dyDescent="0.3">
      <c r="A22" s="6" t="s">
        <v>19</v>
      </c>
      <c r="B22" s="7">
        <v>6.3</v>
      </c>
      <c r="C22" s="8">
        <v>7.0000000000000007E-2</v>
      </c>
      <c r="D22" s="9">
        <f>B22+C22</f>
        <v>6.37</v>
      </c>
      <c r="E22" s="7">
        <v>66.5</v>
      </c>
      <c r="F22" s="10" t="s">
        <v>58</v>
      </c>
      <c r="G22">
        <v>1</v>
      </c>
      <c r="H22">
        <v>1</v>
      </c>
      <c r="I22">
        <v>1</v>
      </c>
      <c r="J22">
        <v>1</v>
      </c>
      <c r="K22">
        <v>1</v>
      </c>
      <c r="L22">
        <v>1</v>
      </c>
      <c r="M22">
        <v>1</v>
      </c>
      <c r="N22">
        <f>SUM(G22:M22)</f>
        <v>7</v>
      </c>
      <c r="O22" s="4"/>
    </row>
    <row r="23" spans="1:16" ht="19.95" customHeight="1" x14ac:dyDescent="0.3">
      <c r="A23" s="6" t="s">
        <v>20</v>
      </c>
      <c r="B23" s="7">
        <v>1.8</v>
      </c>
      <c r="C23" s="8">
        <v>0</v>
      </c>
      <c r="D23" s="9">
        <f>B23+C23</f>
        <v>1.8</v>
      </c>
      <c r="E23" s="7">
        <v>60.5</v>
      </c>
      <c r="F23" s="10" t="s">
        <v>53</v>
      </c>
      <c r="G23">
        <v>1</v>
      </c>
      <c r="H23">
        <v>1</v>
      </c>
      <c r="I23">
        <v>0</v>
      </c>
      <c r="J23">
        <v>1</v>
      </c>
      <c r="K23">
        <v>1</v>
      </c>
      <c r="L23">
        <v>1</v>
      </c>
      <c r="M23">
        <v>0</v>
      </c>
      <c r="N23">
        <f>SUM(G23:M23)</f>
        <v>5</v>
      </c>
      <c r="O23" s="4"/>
    </row>
    <row r="24" spans="1:16" ht="19.95" customHeight="1" x14ac:dyDescent="0.3">
      <c r="A24" s="6" t="s">
        <v>21</v>
      </c>
      <c r="B24" s="7">
        <v>7</v>
      </c>
      <c r="C24" s="8">
        <v>0.09</v>
      </c>
      <c r="D24" s="9">
        <f>B24+C24</f>
        <v>7.09</v>
      </c>
      <c r="E24" s="7">
        <v>15</v>
      </c>
      <c r="F24" s="10" t="s">
        <v>52</v>
      </c>
      <c r="G24">
        <v>1</v>
      </c>
      <c r="H24">
        <v>1</v>
      </c>
      <c r="I24">
        <v>1</v>
      </c>
      <c r="J24">
        <v>0</v>
      </c>
      <c r="K24">
        <v>0.5</v>
      </c>
      <c r="L24">
        <v>0</v>
      </c>
      <c r="M24">
        <v>0</v>
      </c>
      <c r="N24">
        <f>SUM(G24:M24)</f>
        <v>3.5</v>
      </c>
      <c r="O24" s="4"/>
    </row>
    <row r="25" spans="1:16" ht="19.95" customHeight="1" x14ac:dyDescent="0.3">
      <c r="A25" s="6" t="s">
        <v>22</v>
      </c>
      <c r="B25" s="7">
        <v>1.8</v>
      </c>
      <c r="C25" s="8">
        <v>0.08</v>
      </c>
      <c r="D25" s="9">
        <f>B25+C25</f>
        <v>1.8800000000000001</v>
      </c>
      <c r="E25" s="7">
        <v>19.5</v>
      </c>
      <c r="F25" s="10" t="s">
        <v>52</v>
      </c>
      <c r="G25">
        <v>0</v>
      </c>
      <c r="H25">
        <v>0</v>
      </c>
      <c r="I25">
        <v>0</v>
      </c>
      <c r="J25">
        <v>1</v>
      </c>
      <c r="K25">
        <v>0.5</v>
      </c>
      <c r="L25">
        <v>0.5</v>
      </c>
      <c r="M25">
        <v>1</v>
      </c>
      <c r="N25">
        <f>SUM(G25:M25)</f>
        <v>3</v>
      </c>
      <c r="O25" s="4"/>
    </row>
    <row r="26" spans="1:16" ht="19.95" customHeight="1" x14ac:dyDescent="0.3">
      <c r="A26" s="6" t="s">
        <v>23</v>
      </c>
      <c r="B26" s="7">
        <v>7.4</v>
      </c>
      <c r="C26" s="8">
        <v>0.65</v>
      </c>
      <c r="D26" s="9">
        <f>B26+C26</f>
        <v>8.0500000000000007</v>
      </c>
      <c r="E26" s="7">
        <v>-4</v>
      </c>
      <c r="F26" s="10" t="s">
        <v>51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f>SUM(G26:M26)</f>
        <v>0</v>
      </c>
      <c r="O26" s="4"/>
    </row>
    <row r="27" spans="1:16" ht="19.95" customHeight="1" x14ac:dyDescent="0.3">
      <c r="A27" s="6" t="s">
        <v>24</v>
      </c>
      <c r="B27" s="7">
        <v>6.5</v>
      </c>
      <c r="C27" s="8">
        <v>0.33</v>
      </c>
      <c r="D27" s="9">
        <f>B27+C27</f>
        <v>6.83</v>
      </c>
      <c r="E27" s="7">
        <v>-0.5</v>
      </c>
      <c r="F27" s="10" t="s">
        <v>51</v>
      </c>
      <c r="G27">
        <v>0</v>
      </c>
      <c r="H27">
        <v>0</v>
      </c>
      <c r="I27">
        <v>0</v>
      </c>
      <c r="J27">
        <v>0</v>
      </c>
      <c r="K27">
        <v>0.5</v>
      </c>
      <c r="L27">
        <v>0.5</v>
      </c>
      <c r="M27">
        <v>0</v>
      </c>
      <c r="N27">
        <f>SUM(G27:M27)</f>
        <v>1</v>
      </c>
      <c r="O27" s="4"/>
    </row>
    <row r="28" spans="1:16" ht="19.95" customHeight="1" x14ac:dyDescent="0.3">
      <c r="A28" s="6" t="s">
        <v>25</v>
      </c>
      <c r="B28" s="7">
        <v>2.7</v>
      </c>
      <c r="C28" s="8">
        <v>0.43</v>
      </c>
      <c r="D28" s="9">
        <f>B28+C28</f>
        <v>3.1300000000000003</v>
      </c>
      <c r="E28" s="7">
        <v>-3</v>
      </c>
      <c r="F28" s="10" t="s">
        <v>51</v>
      </c>
      <c r="G28">
        <v>0</v>
      </c>
      <c r="H28">
        <v>0</v>
      </c>
      <c r="I28">
        <v>0</v>
      </c>
      <c r="J28">
        <v>0</v>
      </c>
      <c r="K28">
        <v>0.5</v>
      </c>
      <c r="L28">
        <v>0</v>
      </c>
      <c r="M28">
        <v>0</v>
      </c>
      <c r="N28">
        <f>SUM(G28:M28)</f>
        <v>0.5</v>
      </c>
      <c r="O28" s="4"/>
    </row>
    <row r="29" spans="1:16" ht="19.95" customHeight="1" x14ac:dyDescent="0.3">
      <c r="A29" s="6" t="s">
        <v>26</v>
      </c>
      <c r="B29" s="7">
        <v>2.9</v>
      </c>
      <c r="C29" s="8">
        <v>0.28999999999999998</v>
      </c>
      <c r="D29" s="9">
        <f>B29+C29</f>
        <v>3.19</v>
      </c>
      <c r="E29" s="7">
        <v>6.5</v>
      </c>
      <c r="F29" s="10" t="s">
        <v>55</v>
      </c>
      <c r="G29">
        <v>1</v>
      </c>
      <c r="H29">
        <v>1</v>
      </c>
      <c r="I29">
        <v>0</v>
      </c>
      <c r="J29">
        <v>1</v>
      </c>
      <c r="K29">
        <v>0</v>
      </c>
      <c r="L29">
        <v>0</v>
      </c>
      <c r="M29">
        <v>0</v>
      </c>
      <c r="N29">
        <f>SUM(G29:M29)</f>
        <v>3</v>
      </c>
      <c r="O29" s="4"/>
    </row>
    <row r="30" spans="1:16" ht="19.95" customHeight="1" x14ac:dyDescent="0.3">
      <c r="A30" s="11" t="s">
        <v>27</v>
      </c>
      <c r="B30" s="7">
        <v>4.5</v>
      </c>
      <c r="C30" s="8">
        <v>0.13</v>
      </c>
      <c r="D30" s="9">
        <f>B30+C30</f>
        <v>4.63</v>
      </c>
      <c r="E30" s="7">
        <v>1.5</v>
      </c>
      <c r="F30" s="11" t="s">
        <v>51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f>SUM(G30:M30)</f>
        <v>0</v>
      </c>
      <c r="O30" s="4"/>
    </row>
    <row r="31" spans="1:16" s="3" customFormat="1" ht="19.95" customHeight="1" x14ac:dyDescent="0.3">
      <c r="A31" s="6" t="s">
        <v>28</v>
      </c>
      <c r="B31" s="7">
        <v>1.1000000000000001</v>
      </c>
      <c r="C31" s="8">
        <v>0</v>
      </c>
      <c r="D31" s="9">
        <f>B31+C31</f>
        <v>1.1000000000000001</v>
      </c>
      <c r="E31" s="7">
        <v>5.5</v>
      </c>
      <c r="F31" s="10" t="s">
        <v>57</v>
      </c>
      <c r="G31">
        <v>0</v>
      </c>
      <c r="H31">
        <v>0</v>
      </c>
      <c r="I31">
        <v>0</v>
      </c>
      <c r="J31">
        <v>0</v>
      </c>
      <c r="K31">
        <v>0.5</v>
      </c>
      <c r="L31">
        <v>0</v>
      </c>
      <c r="M31">
        <v>0</v>
      </c>
      <c r="N31">
        <f>SUM(G31:M31)</f>
        <v>0.5</v>
      </c>
      <c r="P31" s="5"/>
    </row>
    <row r="32" spans="1:16" ht="19.95" customHeight="1" x14ac:dyDescent="0.3">
      <c r="A32" s="6" t="s">
        <v>29</v>
      </c>
      <c r="B32" s="7">
        <v>4.4000000000000004</v>
      </c>
      <c r="C32" s="8">
        <v>0</v>
      </c>
      <c r="D32" s="9">
        <f>B32+C32</f>
        <v>4.4000000000000004</v>
      </c>
      <c r="E32" s="7">
        <v>68.5</v>
      </c>
      <c r="F32" s="10" t="s">
        <v>58</v>
      </c>
      <c r="G32">
        <v>1</v>
      </c>
      <c r="H32">
        <v>1</v>
      </c>
      <c r="I32">
        <v>0</v>
      </c>
      <c r="J32">
        <v>1</v>
      </c>
      <c r="K32">
        <v>1</v>
      </c>
      <c r="L32">
        <v>1</v>
      </c>
      <c r="M32">
        <v>1</v>
      </c>
      <c r="N32">
        <f>SUM(G32:M32)</f>
        <v>6</v>
      </c>
      <c r="O32" s="4"/>
    </row>
    <row r="33" spans="1:15" ht="19.95" customHeight="1" x14ac:dyDescent="0.3">
      <c r="A33" s="6" t="s">
        <v>30</v>
      </c>
      <c r="B33" s="7">
        <v>5.6</v>
      </c>
      <c r="C33" s="8">
        <v>0</v>
      </c>
      <c r="D33" s="9">
        <f>B33+C33</f>
        <v>5.6</v>
      </c>
      <c r="E33" s="7">
        <v>0</v>
      </c>
      <c r="F33" s="10" t="s">
        <v>51</v>
      </c>
      <c r="G33">
        <v>0</v>
      </c>
      <c r="H33">
        <v>0</v>
      </c>
      <c r="I33">
        <v>0</v>
      </c>
      <c r="J33">
        <v>1</v>
      </c>
      <c r="K33">
        <v>0</v>
      </c>
      <c r="L33">
        <v>0</v>
      </c>
      <c r="M33">
        <v>0</v>
      </c>
      <c r="N33">
        <f>SUM(G33:M33)</f>
        <v>1</v>
      </c>
      <c r="O33" s="4"/>
    </row>
    <row r="34" spans="1:15" ht="19.95" customHeight="1" x14ac:dyDescent="0.3">
      <c r="A34" s="6" t="s">
        <v>31</v>
      </c>
      <c r="B34" s="7">
        <v>3.5</v>
      </c>
      <c r="C34" s="8">
        <v>0.02</v>
      </c>
      <c r="D34" s="9">
        <f>B34+C34</f>
        <v>3.52</v>
      </c>
      <c r="E34" s="7">
        <v>65.5</v>
      </c>
      <c r="F34" s="10" t="s">
        <v>58</v>
      </c>
      <c r="G34">
        <v>1</v>
      </c>
      <c r="H34">
        <v>1</v>
      </c>
      <c r="I34">
        <v>1</v>
      </c>
      <c r="J34">
        <v>1</v>
      </c>
      <c r="K34">
        <v>1</v>
      </c>
      <c r="L34">
        <v>1</v>
      </c>
      <c r="M34">
        <v>0</v>
      </c>
      <c r="N34">
        <f>SUM(G34:M34)</f>
        <v>6</v>
      </c>
      <c r="O34" s="4"/>
    </row>
    <row r="35" spans="1:15" ht="19.95" customHeight="1" x14ac:dyDescent="0.3">
      <c r="A35" s="6" t="s">
        <v>32</v>
      </c>
      <c r="B35" s="7">
        <v>4.9000000000000004</v>
      </c>
      <c r="C35" s="8">
        <v>0.28999999999999998</v>
      </c>
      <c r="D35" s="9">
        <f>B35+C35</f>
        <v>5.19</v>
      </c>
      <c r="E35" s="7">
        <v>1.5</v>
      </c>
      <c r="F35" s="10" t="s">
        <v>51</v>
      </c>
      <c r="G35">
        <v>1</v>
      </c>
      <c r="H35">
        <v>1</v>
      </c>
      <c r="I35">
        <v>0</v>
      </c>
      <c r="J35">
        <v>0</v>
      </c>
      <c r="K35">
        <v>0</v>
      </c>
      <c r="L35">
        <v>0</v>
      </c>
      <c r="M35">
        <v>0</v>
      </c>
      <c r="N35">
        <f>SUM(G35:M35)</f>
        <v>2</v>
      </c>
      <c r="O35" s="4"/>
    </row>
    <row r="36" spans="1:15" ht="19.95" customHeight="1" x14ac:dyDescent="0.3">
      <c r="A36" s="6" t="s">
        <v>33</v>
      </c>
      <c r="B36" s="7">
        <v>4</v>
      </c>
      <c r="C36" s="8">
        <v>0</v>
      </c>
      <c r="D36" s="9">
        <f>B36+C36</f>
        <v>4</v>
      </c>
      <c r="E36" s="7">
        <v>2</v>
      </c>
      <c r="F36" s="10" t="s">
        <v>51</v>
      </c>
      <c r="G36">
        <v>0</v>
      </c>
      <c r="H36">
        <v>0</v>
      </c>
      <c r="I36">
        <v>0</v>
      </c>
      <c r="J36">
        <v>0</v>
      </c>
      <c r="K36">
        <v>0.5</v>
      </c>
      <c r="L36">
        <v>0.5</v>
      </c>
      <c r="M36">
        <v>0</v>
      </c>
      <c r="N36">
        <f>SUM(G36:M36)</f>
        <v>1</v>
      </c>
      <c r="O36" s="4"/>
    </row>
    <row r="37" spans="1:15" ht="19.95" customHeight="1" x14ac:dyDescent="0.3">
      <c r="A37" s="6" t="s">
        <v>34</v>
      </c>
      <c r="B37" s="7">
        <v>4.3</v>
      </c>
      <c r="C37" s="8">
        <v>0.14000000000000001</v>
      </c>
      <c r="D37" s="9">
        <f>B37+C37</f>
        <v>4.4399999999999995</v>
      </c>
      <c r="E37" s="7">
        <v>10</v>
      </c>
      <c r="F37" s="10" t="s">
        <v>55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f>SUM(G37:M37)</f>
        <v>0</v>
      </c>
      <c r="O37" s="4"/>
    </row>
    <row r="38" spans="1:15" ht="19.95" customHeight="1" x14ac:dyDescent="0.3">
      <c r="A38" s="6" t="s">
        <v>35</v>
      </c>
      <c r="B38" s="7">
        <v>5.7</v>
      </c>
      <c r="C38" s="8">
        <v>0.39</v>
      </c>
      <c r="D38" s="9">
        <f>B38+C38</f>
        <v>6.09</v>
      </c>
      <c r="E38" s="7">
        <v>1</v>
      </c>
      <c r="F38" s="10" t="s">
        <v>51</v>
      </c>
      <c r="G38">
        <v>0</v>
      </c>
      <c r="H38">
        <v>0</v>
      </c>
      <c r="I38">
        <v>0</v>
      </c>
      <c r="J38">
        <v>0</v>
      </c>
      <c r="K38">
        <v>0</v>
      </c>
      <c r="L38">
        <v>0.5</v>
      </c>
      <c r="M38">
        <v>0</v>
      </c>
      <c r="N38">
        <f>SUM(G38:M38)</f>
        <v>0.5</v>
      </c>
      <c r="O38" s="4"/>
    </row>
    <row r="39" spans="1:15" ht="19.95" customHeight="1" x14ac:dyDescent="0.3">
      <c r="A39" s="6" t="s">
        <v>36</v>
      </c>
      <c r="B39" s="7">
        <v>2.4</v>
      </c>
      <c r="C39" s="8">
        <v>0.13</v>
      </c>
      <c r="D39" s="9">
        <f>B39+C39</f>
        <v>2.5299999999999998</v>
      </c>
      <c r="E39" s="7">
        <v>11</v>
      </c>
      <c r="F39" s="10" t="s">
        <v>56</v>
      </c>
      <c r="G39">
        <v>0</v>
      </c>
      <c r="H39">
        <v>1</v>
      </c>
      <c r="I39">
        <v>0</v>
      </c>
      <c r="J39">
        <v>1</v>
      </c>
      <c r="K39">
        <v>0.5</v>
      </c>
      <c r="L39">
        <v>0</v>
      </c>
      <c r="M39">
        <v>0</v>
      </c>
      <c r="N39">
        <f>SUM(G39:M39)</f>
        <v>2.5</v>
      </c>
      <c r="O39" s="4"/>
    </row>
    <row r="40" spans="1:15" ht="19.95" customHeight="1" x14ac:dyDescent="0.3">
      <c r="A40" s="6" t="s">
        <v>37</v>
      </c>
      <c r="B40" s="7">
        <v>5.4</v>
      </c>
      <c r="C40" s="8">
        <v>0.28000000000000003</v>
      </c>
      <c r="D40" s="9">
        <f>B40+C40</f>
        <v>5.6800000000000006</v>
      </c>
      <c r="E40" s="7">
        <v>20</v>
      </c>
      <c r="F40" s="10" t="s">
        <v>52</v>
      </c>
      <c r="G40">
        <v>0</v>
      </c>
      <c r="H40">
        <v>1</v>
      </c>
      <c r="I40">
        <v>0</v>
      </c>
      <c r="J40">
        <v>0</v>
      </c>
      <c r="K40">
        <v>0.5</v>
      </c>
      <c r="L40">
        <v>0</v>
      </c>
      <c r="M40">
        <v>0</v>
      </c>
      <c r="N40">
        <f>SUM(G40:M40)</f>
        <v>1.5</v>
      </c>
      <c r="O40" s="4"/>
    </row>
    <row r="41" spans="1:15" ht="19.95" customHeight="1" x14ac:dyDescent="0.3">
      <c r="A41" s="6" t="s">
        <v>38</v>
      </c>
      <c r="B41" s="7">
        <v>3.2</v>
      </c>
      <c r="C41" s="8">
        <v>0</v>
      </c>
      <c r="D41" s="9">
        <f>B41+C41</f>
        <v>3.2</v>
      </c>
      <c r="E41" s="7">
        <v>41.5</v>
      </c>
      <c r="F41" s="10" t="s">
        <v>59</v>
      </c>
      <c r="G41">
        <v>0</v>
      </c>
      <c r="H41">
        <v>1</v>
      </c>
      <c r="I41">
        <v>0</v>
      </c>
      <c r="J41">
        <v>1</v>
      </c>
      <c r="K41">
        <v>1</v>
      </c>
      <c r="L41">
        <v>0.5</v>
      </c>
      <c r="M41">
        <v>1</v>
      </c>
      <c r="N41">
        <f>SUM(G41:M41)</f>
        <v>4.5</v>
      </c>
      <c r="O41" s="4"/>
    </row>
    <row r="42" spans="1:15" ht="19.95" customHeight="1" x14ac:dyDescent="0.3">
      <c r="A42" s="6" t="s">
        <v>39</v>
      </c>
      <c r="B42" s="7">
        <v>6.9</v>
      </c>
      <c r="C42" s="8">
        <v>0.41</v>
      </c>
      <c r="D42" s="9">
        <f>B42+C42</f>
        <v>7.3100000000000005</v>
      </c>
      <c r="E42" s="7">
        <v>1</v>
      </c>
      <c r="F42" s="10" t="s">
        <v>51</v>
      </c>
      <c r="G42">
        <v>0</v>
      </c>
      <c r="H42">
        <v>0</v>
      </c>
      <c r="I42">
        <v>0</v>
      </c>
      <c r="J42">
        <v>0</v>
      </c>
      <c r="K42">
        <v>0</v>
      </c>
      <c r="L42">
        <v>1</v>
      </c>
      <c r="M42">
        <v>0</v>
      </c>
      <c r="N42">
        <f>SUM(G42:M42)</f>
        <v>1</v>
      </c>
      <c r="O42" s="4"/>
    </row>
    <row r="43" spans="1:15" ht="19.95" customHeight="1" x14ac:dyDescent="0.3">
      <c r="A43" s="6" t="s">
        <v>40</v>
      </c>
      <c r="B43" s="7">
        <v>3</v>
      </c>
      <c r="C43" s="8">
        <v>0</v>
      </c>
      <c r="D43" s="9">
        <f>B43+C43</f>
        <v>3</v>
      </c>
      <c r="E43" s="7">
        <v>-4.5</v>
      </c>
      <c r="F43" s="10" t="s">
        <v>51</v>
      </c>
      <c r="G43">
        <v>0</v>
      </c>
      <c r="H43">
        <v>0</v>
      </c>
      <c r="I43">
        <v>0</v>
      </c>
      <c r="J43">
        <v>0</v>
      </c>
      <c r="K43">
        <v>0.5</v>
      </c>
      <c r="L43">
        <v>0</v>
      </c>
      <c r="M43">
        <v>0</v>
      </c>
      <c r="N43">
        <f>SUM(G43:M43)</f>
        <v>0.5</v>
      </c>
      <c r="O43" s="4"/>
    </row>
    <row r="44" spans="1:15" ht="19.95" customHeight="1" x14ac:dyDescent="0.3">
      <c r="A44" s="6" t="s">
        <v>41</v>
      </c>
      <c r="B44" s="7">
        <v>6</v>
      </c>
      <c r="C44" s="8">
        <v>0.37</v>
      </c>
      <c r="D44" s="9">
        <f>B44+C44</f>
        <v>6.37</v>
      </c>
      <c r="E44" s="7">
        <v>2</v>
      </c>
      <c r="F44" s="10" t="s">
        <v>51</v>
      </c>
      <c r="G44">
        <v>0</v>
      </c>
      <c r="H44">
        <v>0</v>
      </c>
      <c r="I44">
        <v>0</v>
      </c>
      <c r="J44">
        <v>0</v>
      </c>
      <c r="K44">
        <v>0</v>
      </c>
      <c r="L44">
        <v>0.5</v>
      </c>
      <c r="M44">
        <v>0</v>
      </c>
      <c r="N44">
        <f>SUM(G44:M44)</f>
        <v>0.5</v>
      </c>
      <c r="O44" s="4"/>
    </row>
    <row r="45" spans="1:15" ht="19.95" customHeight="1" x14ac:dyDescent="0.3">
      <c r="A45" s="6" t="s">
        <v>42</v>
      </c>
      <c r="B45" s="7">
        <v>4.4000000000000004</v>
      </c>
      <c r="C45" s="8">
        <v>0.18</v>
      </c>
      <c r="D45" s="9">
        <f>B45+C45</f>
        <v>4.58</v>
      </c>
      <c r="E45" s="7">
        <v>1.5</v>
      </c>
      <c r="F45" s="10" t="s">
        <v>51</v>
      </c>
      <c r="G45">
        <v>0</v>
      </c>
      <c r="H45">
        <v>0</v>
      </c>
      <c r="I45">
        <v>0</v>
      </c>
      <c r="J45">
        <v>0</v>
      </c>
      <c r="K45">
        <v>0</v>
      </c>
      <c r="L45">
        <v>0.5</v>
      </c>
      <c r="M45">
        <v>0</v>
      </c>
      <c r="N45">
        <f>SUM(G45:M45)</f>
        <v>0.5</v>
      </c>
      <c r="O45" s="4"/>
    </row>
    <row r="46" spans="1:15" ht="19.95" customHeight="1" x14ac:dyDescent="0.3">
      <c r="A46" s="6" t="s">
        <v>43</v>
      </c>
      <c r="B46" s="7">
        <v>1.8</v>
      </c>
      <c r="C46" s="8">
        <v>0</v>
      </c>
      <c r="D46" s="9">
        <f>B46+C46</f>
        <v>1.8</v>
      </c>
      <c r="E46" s="7">
        <v>-2</v>
      </c>
      <c r="F46" s="10" t="s">
        <v>51</v>
      </c>
      <c r="G46">
        <v>0</v>
      </c>
      <c r="H46">
        <v>0</v>
      </c>
      <c r="I46">
        <v>0</v>
      </c>
      <c r="J46">
        <v>0</v>
      </c>
      <c r="K46">
        <v>0.5</v>
      </c>
      <c r="L46">
        <v>0.5</v>
      </c>
      <c r="M46">
        <v>0</v>
      </c>
      <c r="N46">
        <f>SUM(G46:M46)</f>
        <v>1</v>
      </c>
      <c r="O46" s="4"/>
    </row>
    <row r="47" spans="1:15" ht="19.95" customHeight="1" x14ac:dyDescent="0.3">
      <c r="A47" s="6" t="s">
        <v>44</v>
      </c>
      <c r="B47" s="7">
        <v>1.3</v>
      </c>
      <c r="C47" s="8">
        <v>0</v>
      </c>
      <c r="D47" s="9">
        <f>B47+C47</f>
        <v>1.3</v>
      </c>
      <c r="E47" s="7">
        <v>-4</v>
      </c>
      <c r="F47" s="10" t="s">
        <v>51</v>
      </c>
      <c r="G47">
        <v>0</v>
      </c>
      <c r="H47">
        <v>0</v>
      </c>
      <c r="I47">
        <v>0</v>
      </c>
      <c r="J47">
        <v>1</v>
      </c>
      <c r="K47">
        <v>0</v>
      </c>
      <c r="L47">
        <v>0</v>
      </c>
      <c r="M47">
        <v>0</v>
      </c>
      <c r="N47">
        <f>SUM(G47:M47)</f>
        <v>1</v>
      </c>
      <c r="O47" s="4"/>
    </row>
    <row r="48" spans="1:15" ht="19.95" customHeight="1" x14ac:dyDescent="0.3">
      <c r="A48" s="6" t="s">
        <v>45</v>
      </c>
      <c r="B48" s="7">
        <v>3.8</v>
      </c>
      <c r="C48" s="8">
        <v>0.13</v>
      </c>
      <c r="D48" s="9">
        <f>B48+C48</f>
        <v>3.9299999999999997</v>
      </c>
      <c r="E48" s="7">
        <v>7</v>
      </c>
      <c r="F48" s="10" t="s">
        <v>55</v>
      </c>
      <c r="G48">
        <v>0</v>
      </c>
      <c r="H48">
        <v>0</v>
      </c>
      <c r="I48">
        <v>0</v>
      </c>
      <c r="J48">
        <v>1</v>
      </c>
      <c r="K48">
        <v>0.5</v>
      </c>
      <c r="L48">
        <v>0</v>
      </c>
      <c r="M48">
        <v>0</v>
      </c>
      <c r="N48">
        <f>SUM(G48:M48)</f>
        <v>1.5</v>
      </c>
      <c r="O48" s="4"/>
    </row>
    <row r="49" spans="1:15" ht="19.95" customHeight="1" x14ac:dyDescent="0.3">
      <c r="A49" s="6" t="s">
        <v>46</v>
      </c>
      <c r="B49" s="7">
        <v>3</v>
      </c>
      <c r="C49" s="8">
        <v>0.12</v>
      </c>
      <c r="D49" s="9">
        <f>B49+C49</f>
        <v>3.12</v>
      </c>
      <c r="E49" s="7">
        <v>19.5</v>
      </c>
      <c r="F49" s="10" t="s">
        <v>52</v>
      </c>
      <c r="G49">
        <v>0</v>
      </c>
      <c r="H49">
        <v>0</v>
      </c>
      <c r="I49">
        <v>0</v>
      </c>
      <c r="J49">
        <v>1</v>
      </c>
      <c r="K49">
        <v>0</v>
      </c>
      <c r="L49">
        <v>0</v>
      </c>
      <c r="M49">
        <v>0</v>
      </c>
      <c r="N49">
        <f>SUM(G49:M49)</f>
        <v>1</v>
      </c>
      <c r="O49" s="4"/>
    </row>
    <row r="50" spans="1:15" ht="19.95" customHeight="1" x14ac:dyDescent="0.3">
      <c r="A50" s="6" t="s">
        <v>47</v>
      </c>
      <c r="B50" s="7">
        <v>3.9</v>
      </c>
      <c r="C50" s="8">
        <v>0.23</v>
      </c>
      <c r="D50" s="9">
        <f>B50+C50</f>
        <v>4.13</v>
      </c>
      <c r="E50" s="7">
        <v>3</v>
      </c>
      <c r="F50" s="10" t="s">
        <v>51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f>SUM(G50:M50)</f>
        <v>0</v>
      </c>
      <c r="O50" s="4"/>
    </row>
    <row r="51" spans="1:15" ht="19.95" customHeight="1" x14ac:dyDescent="0.3">
      <c r="A51" s="6" t="s">
        <v>48</v>
      </c>
      <c r="B51" s="7">
        <v>3</v>
      </c>
      <c r="C51" s="8">
        <v>0.09</v>
      </c>
      <c r="D51" s="9">
        <f>B51+C51</f>
        <v>3.09</v>
      </c>
      <c r="E51" s="7">
        <v>13</v>
      </c>
      <c r="F51" s="10" t="s">
        <v>60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1</v>
      </c>
      <c r="N51">
        <f>SUM(G51:M51)</f>
        <v>1</v>
      </c>
      <c r="O51" s="4"/>
    </row>
    <row r="52" spans="1:15" ht="19.95" customHeight="1" x14ac:dyDescent="0.3">
      <c r="A52" s="6" t="s">
        <v>49</v>
      </c>
      <c r="B52" s="7">
        <v>2.4</v>
      </c>
      <c r="C52" s="8">
        <v>0</v>
      </c>
      <c r="D52" s="9">
        <f>B52+C52</f>
        <v>2.4</v>
      </c>
      <c r="E52" s="7">
        <v>-5</v>
      </c>
      <c r="F52" s="10" t="s">
        <v>51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f>SUM(G52:M52)</f>
        <v>0</v>
      </c>
      <c r="O52" s="4"/>
    </row>
    <row r="53" spans="1:15" ht="19.95" customHeight="1" x14ac:dyDescent="0.3">
      <c r="D53"/>
    </row>
  </sheetData>
  <sortState ref="A2:F53">
    <sortCondition ref="A2:A53"/>
  </sortState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Volokh</dc:creator>
  <cp:lastModifiedBy>Volokh</cp:lastModifiedBy>
  <dcterms:created xsi:type="dcterms:W3CDTF">2015-10-05T19:48:20Z</dcterms:created>
  <dcterms:modified xsi:type="dcterms:W3CDTF">2015-10-06T15:38:43Z</dcterms:modified>
</cp:coreProperties>
</file>